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9"/>
  <workbookPr/>
  <mc:AlternateContent xmlns:mc="http://schemas.openxmlformats.org/markup-compatibility/2006">
    <mc:Choice Requires="x15">
      <x15ac:absPath xmlns:x15ac="http://schemas.microsoft.com/office/spreadsheetml/2010/11/ac" url="C:\Users\jortmenadze.n\Desktop\New folder (3)\"/>
    </mc:Choice>
  </mc:AlternateContent>
  <xr:revisionPtr revIDLastSave="0" documentId="13_ncr:1_{FE42A93F-E451-4483-920C-295C8E00F691}" xr6:coauthVersionLast="47" xr6:coauthVersionMax="47" xr10:uidLastSave="{00000000-0000-0000-0000-000000000000}"/>
  <bookViews>
    <workbookView xWindow="780" yWindow="780" windowWidth="13440" windowHeight="15045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9" l="1"/>
  <c r="E64" i="9"/>
  <c r="E61" i="9"/>
  <c r="C61" i="9"/>
  <c r="E60" i="9"/>
  <c r="E59" i="9"/>
  <c r="E58" i="9"/>
  <c r="D53" i="9"/>
  <c r="C53" i="9"/>
  <c r="E53" i="9" s="1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36" i="9"/>
  <c r="D45" i="9" s="1"/>
  <c r="D54" i="9" s="1"/>
  <c r="C36" i="9"/>
  <c r="C45" i="9" s="1"/>
  <c r="D33" i="9"/>
  <c r="E33" i="9" s="1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6" i="9"/>
  <c r="D16" i="9"/>
  <c r="C16" i="9"/>
  <c r="E15" i="9"/>
  <c r="E14" i="9"/>
  <c r="E13" i="9"/>
  <c r="E12" i="9"/>
  <c r="E11" i="9"/>
  <c r="E10" i="9"/>
  <c r="E9" i="9"/>
  <c r="D8" i="9"/>
  <c r="D24" i="9" s="1"/>
  <c r="D34" i="9" s="1"/>
  <c r="D56" i="9" s="1"/>
  <c r="D63" i="9" s="1"/>
  <c r="D65" i="9" s="1"/>
  <c r="D67" i="9" s="1"/>
  <c r="C8" i="9"/>
  <c r="C24" i="9" s="1"/>
  <c r="E7" i="9"/>
  <c r="B2" i="8"/>
  <c r="B1" i="8"/>
  <c r="B2" i="9"/>
  <c r="B1" i="9"/>
  <c r="E24" i="9" l="1"/>
  <c r="C34" i="9"/>
  <c r="C54" i="9"/>
  <c r="E54" i="9" s="1"/>
  <c r="E45" i="9"/>
  <c r="E8" i="9"/>
  <c r="E36" i="9"/>
  <c r="E34" i="9" l="1"/>
  <c r="C56" i="9"/>
  <c r="E56" i="9" l="1"/>
  <c r="C63" i="9"/>
  <c r="E63" i="9" l="1"/>
  <c r="C65" i="9"/>
  <c r="E65" i="9" l="1"/>
  <c r="C67" i="9"/>
  <c r="E67" i="9" s="1"/>
</calcChain>
</file>

<file path=xl/sharedStrings.xml><?xml version="1.0" encoding="utf-8"?>
<sst xmlns="http://schemas.openxmlformats.org/spreadsheetml/2006/main" count="131" uniqueCount="118">
  <si>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</si>
  <si>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</si>
  <si>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</si>
  <si>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</si>
  <si>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</si>
  <si>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</si>
  <si>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</si>
  <si>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</si>
  <si>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</si>
  <si>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</si>
  <si>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</si>
  <si>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</si>
  <si>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</si>
  <si>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</si>
  <si>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</si>
  <si>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</si>
  <si>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</si>
  <si>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</si>
  <si>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</si>
  <si>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</si>
  <si>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</si>
  <si>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</si>
  <si>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</si>
  <si>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</si>
  <si>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</si>
  <si>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</si>
  <si>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</si>
  <si>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</si>
  <si>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</si>
  <si>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</si>
  <si>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</si>
  <si>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</si>
  <si>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</si>
  <si>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</si>
  <si>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</si>
  <si>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</si>
  <si>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</si>
  <si>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</si>
  <si>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</si>
  <si>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</si>
  <si>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</si>
  <si>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</si>
  <si>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</si>
  <si>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</si>
  <si>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</si>
  <si>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</si>
  <si>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</si>
  <si>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</si>
  <si>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</si>
  <si>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</si>
  <si>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</si>
  <si>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</si>
  <si>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</si>
  <si>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</si>
  <si>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</si>
  <si>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</si>
  <si>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</si>
  <si>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</si>
  <si>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</si>
  <si>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</si>
  <si>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</si>
  <si>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</si>
  <si>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</si>
  <si>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</si>
  <si>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</si>
  <si>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</si>
  <si>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</si>
  <si>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</si>
  <si>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</si>
  <si>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</si>
  <si>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</si>
  <si>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</si>
  <si>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</si>
  <si>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</si>
  <si>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</si>
  <si>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</si>
  <si>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</si>
  <si>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</si>
  <si>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</si>
  <si>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</si>
  <si>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</si>
  <si>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</si>
  <si>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</si>
  <si>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</si>
  <si>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</si>
  <si>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</si>
  <si>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</si>
  <si>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</si>
  <si>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</si>
  <si>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</si>
  <si>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</si>
  <si>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</si>
  <si>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</si>
  <si>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</si>
  <si>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</si>
  <si>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</si>
  <si>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</si>
  <si>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</si>
  <si>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</si>
  <si>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</si>
  <si>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</si>
  <si>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</si>
  <si>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</si>
  <si>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</si>
  <si>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</si>
  <si>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</si>
  <si>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</si>
  <si>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</si>
  <si>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</si>
  <si>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</si>
  <si>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</si>
  <si>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</si>
  <si>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Rostom Tedoradze</t>
  </si>
  <si>
    <t>David Nadirashvili</t>
  </si>
  <si>
    <t>Miranda Katamadze</t>
  </si>
  <si>
    <t xml:space="preserve"> Nestan Abashidze</t>
  </si>
  <si>
    <t>David Msakhuradze</t>
  </si>
  <si>
    <t>30.06..2025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</si>
</sst>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_ ;[Red]\-#,##0\ "/>
    <numFmt numFmtId="168" formatCode="#,##0.00_ ;[Red]\-#,##0.00\ "/>
    <numFmt numFmtId="169" formatCode="mm/dd/yy"/>
    <numFmt numFmtId="170" formatCode="m/d/yy;@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</cellStyleXfs>
  <cellXfs count="206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8" fontId="2" fillId="0" borderId="0" xfId="1" applyNumberFormat="1" applyFont="1"/>
    <xf numFmtId="166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6" fontId="2" fillId="0" borderId="0" xfId="2" applyFont="1" applyFill="1" applyBorder="1" applyProtection="1">
      <protection locked="0"/>
    </xf>
    <xf numFmtId="0" fontId="8" fillId="0" borderId="0" xfId="1" applyFont="1"/>
    <xf numFmtId="169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2" xfId="1" applyFont="1" applyBorder="1"/>
    <xf numFmtId="0" fontId="8" fillId="0" borderId="18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70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7" fillId="0" borderId="0" xfId="1" applyFont="1"/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167" fontId="5" fillId="0" borderId="20" xfId="0" applyNumberFormat="1" applyFont="1" applyBorder="1" applyAlignment="1" applyProtection="1">
      <alignment horizontal="right"/>
      <protection locked="0"/>
    </xf>
    <xf numFmtId="167" fontId="5" fillId="0" borderId="21" xfId="0" applyNumberFormat="1" applyFont="1" applyBorder="1" applyAlignment="1" applyProtection="1">
      <alignment horizontal="right"/>
      <protection locked="0"/>
    </xf>
    <xf numFmtId="167" fontId="8" fillId="76" borderId="22" xfId="0" applyNumberFormat="1" applyFont="1" applyFill="1" applyBorder="1" applyAlignment="1">
      <alignment horizontal="right"/>
    </xf>
    <xf numFmtId="167" fontId="8" fillId="76" borderId="20" xfId="0" applyNumberFormat="1" applyFont="1" applyFill="1" applyBorder="1" applyAlignment="1">
      <alignment horizontal="right"/>
    </xf>
    <xf numFmtId="167" fontId="8" fillId="76" borderId="21" xfId="0" applyNumberFormat="1" applyFont="1" applyFill="1" applyBorder="1" applyAlignment="1">
      <alignment horizontal="right"/>
    </xf>
    <xf numFmtId="167" fontId="8" fillId="76" borderId="23" xfId="0" applyNumberFormat="1" applyFont="1" applyFill="1" applyBorder="1" applyAlignment="1">
      <alignment horizontal="right"/>
    </xf>
    <xf numFmtId="167" fontId="5" fillId="76" borderId="23" xfId="0" applyNumberFormat="1" applyFont="1" applyFill="1" applyBorder="1" applyAlignment="1">
      <alignment horizontal="right"/>
    </xf>
    <xf numFmtId="167" fontId="5" fillId="0" borderId="25" xfId="0" applyNumberFormat="1" applyFont="1" applyBorder="1" applyAlignment="1" applyProtection="1">
      <alignment horizontal="right"/>
      <protection locked="0"/>
    </xf>
    <xf numFmtId="167" fontId="5" fillId="0" borderId="34" xfId="0" applyNumberFormat="1" applyFont="1" applyBorder="1" applyAlignment="1" applyProtection="1">
      <alignment horizontal="right"/>
      <protection locked="0"/>
    </xf>
    <xf numFmtId="167" fontId="8" fillId="76" borderId="26" xfId="0" applyNumberFormat="1" applyFont="1" applyFill="1" applyBorder="1" applyAlignment="1">
      <alignment horizontal="right"/>
    </xf>
    <xf numFmtId="167" fontId="9" fillId="76" borderId="27" xfId="0" applyNumberFormat="1" applyFont="1" applyFill="1" applyBorder="1" applyAlignment="1">
      <alignment horizontal="right"/>
    </xf>
    <xf numFmtId="167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167" fontId="2" fillId="76" borderId="6" xfId="0" applyNumberFormat="1" applyFont="1" applyFill="1" applyBorder="1" applyAlignment="1">
      <alignment horizontal="right"/>
    </xf>
    <xf numFmtId="167" fontId="2" fillId="76" borderId="7" xfId="0" applyNumberFormat="1" applyFont="1" applyFill="1" applyBorder="1" applyAlignment="1">
      <alignment horizontal="right"/>
    </xf>
    <xf numFmtId="167" fontId="2" fillId="76" borderId="9" xfId="0" applyNumberFormat="1" applyFont="1" applyFill="1" applyBorder="1" applyAlignment="1">
      <alignment horizontal="right"/>
    </xf>
    <xf numFmtId="167" fontId="2" fillId="76" borderId="10" xfId="0" applyNumberFormat="1" applyFont="1" applyFill="1" applyBorder="1" applyAlignment="1">
      <alignment horizontal="right"/>
    </xf>
    <xf numFmtId="167" fontId="8" fillId="76" borderId="9" xfId="0" applyNumberFormat="1" applyFont="1" applyFill="1" applyBorder="1" applyAlignment="1">
      <alignment horizontal="right"/>
    </xf>
    <xf numFmtId="167" fontId="8" fillId="76" borderId="10" xfId="0" applyNumberFormat="1" applyFont="1" applyFill="1" applyBorder="1" applyAlignment="1">
      <alignment horizontal="right"/>
    </xf>
    <xf numFmtId="38" fontId="8" fillId="76" borderId="9" xfId="0" applyNumberFormat="1" applyFont="1" applyFill="1" applyBorder="1" applyAlignment="1">
      <alignment horizontal="right"/>
    </xf>
    <xf numFmtId="38" fontId="8" fillId="76" borderId="10" xfId="0" applyNumberFormat="1" applyFont="1" applyFill="1" applyBorder="1" applyAlignment="1">
      <alignment horizontal="right"/>
    </xf>
    <xf numFmtId="167" fontId="2" fillId="5" borderId="9" xfId="0" applyNumberFormat="1" applyFont="1" applyFill="1" applyBorder="1" applyAlignment="1">
      <alignment horizontal="right"/>
    </xf>
    <xf numFmtId="167" fontId="3" fillId="76" borderId="11" xfId="0" applyNumberFormat="1" applyFont="1" applyFill="1" applyBorder="1" applyAlignment="1">
      <alignment horizontal="right"/>
    </xf>
    <xf numFmtId="167" fontId="3" fillId="76" borderId="1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right"/>
    </xf>
    <xf numFmtId="167" fontId="3" fillId="76" borderId="3" xfId="0" applyNumberFormat="1" applyFont="1" applyFill="1" applyBorder="1" applyAlignment="1">
      <alignment horizontal="right"/>
    </xf>
    <xf numFmtId="167" fontId="3" fillId="76" borderId="4" xfId="0" applyNumberFormat="1" applyFont="1" applyFill="1" applyBorder="1" applyAlignment="1">
      <alignment horizontal="right"/>
    </xf>
    <xf numFmtId="167" fontId="8" fillId="0" borderId="19" xfId="0" applyNumberFormat="1" applyFont="1" applyBorder="1" applyAlignment="1" applyProtection="1">
      <alignment horizontal="right"/>
      <protection locked="0"/>
    </xf>
    <xf numFmtId="167" fontId="8" fillId="0" borderId="29" xfId="0" applyNumberFormat="1" applyFont="1" applyBorder="1" applyAlignment="1" applyProtection="1">
      <alignment horizontal="right"/>
      <protection locked="0"/>
    </xf>
    <xf numFmtId="167" fontId="8" fillId="0" borderId="20" xfId="0" applyNumberFormat="1" applyFont="1" applyBorder="1" applyAlignment="1" applyProtection="1">
      <alignment horizontal="right"/>
      <protection locked="0"/>
    </xf>
    <xf numFmtId="167" fontId="8" fillId="0" borderId="21" xfId="0" applyNumberFormat="1" applyFont="1" applyBorder="1" applyAlignment="1" applyProtection="1">
      <alignment horizontal="right"/>
      <protection locked="0"/>
    </xf>
    <xf numFmtId="167" fontId="9" fillId="76" borderId="30" xfId="0" applyNumberFormat="1" applyFont="1" applyFill="1" applyBorder="1" applyAlignment="1">
      <alignment horizontal="right"/>
    </xf>
    <xf numFmtId="167" fontId="9" fillId="76" borderId="31" xfId="0" applyNumberFormat="1" applyFont="1" applyFill="1" applyBorder="1" applyAlignment="1">
      <alignment horizontal="right"/>
    </xf>
    <xf numFmtId="167" fontId="9" fillId="76" borderId="32" xfId="0" applyNumberFormat="1" applyFont="1" applyFill="1" applyBorder="1" applyAlignment="1">
      <alignment horizontal="right"/>
    </xf>
    <xf numFmtId="167" fontId="9" fillId="76" borderId="33" xfId="0" applyNumberFormat="1" applyFont="1" applyFill="1" applyBorder="1" applyAlignment="1">
      <alignment horizontal="right"/>
    </xf>
    <xf numFmtId="167" fontId="8" fillId="76" borderId="19" xfId="0" applyNumberFormat="1" applyFont="1" applyFill="1" applyBorder="1" applyAlignment="1">
      <alignment horizontal="right"/>
    </xf>
    <xf numFmtId="167" fontId="8" fillId="76" borderId="29" xfId="0" applyNumberFormat="1" applyFont="1" applyFill="1" applyBorder="1" applyAlignment="1">
      <alignment horizontal="right"/>
    </xf>
    <xf numFmtId="167" fontId="8" fillId="0" borderId="25" xfId="0" applyNumberFormat="1" applyFont="1" applyBorder="1" applyAlignment="1" applyProtection="1">
      <alignment horizontal="right"/>
      <protection locked="0"/>
    </xf>
    <xf numFmtId="167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38" xfId="0" applyNumberFormat="1" applyFont="1" applyBorder="1"/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9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3" fontId="8" fillId="0" borderId="39" xfId="0" applyNumberFormat="1" applyFont="1" applyBorder="1" applyAlignment="1" applyProtection="1">
      <alignment horizontal="right" vertical="center"/>
      <protection locked="0"/>
    </xf>
    <xf numFmtId="3" fontId="8" fillId="4" borderId="41" xfId="0" applyNumberFormat="1" applyFont="1" applyFill="1" applyBorder="1" applyAlignment="1">
      <alignment horizontal="right" vertical="center"/>
    </xf>
    <xf numFmtId="3" fontId="8" fillId="76" borderId="40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3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130" zoomScaleNormal="130" zoomScaleSheetLayoutView="90" workbookViewId="0">
      <selection activeCell="C22" sqref="C22"/>
    </sheetView>
  </sheetViews>
  <sheetFormatPr defaultColWidth="9.140625" defaultRowHeight="12" customHeight="1"/>
  <cols>
    <col min="1" max="1" width="3.7109375" style="42" customWidth="1"/>
    <col min="2" max="2" width="66.42578125" style="42" customWidth="1"/>
    <col min="3" max="3" width="8.7109375" style="42" customWidth="1"/>
    <col min="4" max="16384" width="9.140625" style="42"/>
  </cols>
  <sheetData>
    <row r="1" spans="1:3" ht="12" customHeight="1">
      <c r="A1" s="32" t="s">
        <v>63</v>
      </c>
      <c r="B1" s="51" t="s">
        <v>64</v>
      </c>
      <c r="C1" s="41"/>
    </row>
    <row r="2" spans="1:3" ht="12" customHeight="1">
      <c r="A2" s="107" t="s">
        <v>65</v>
      </c>
      <c r="B2" s="52" t="s">
        <v>117</v>
      </c>
      <c r="C2" s="43"/>
    </row>
    <row r="3" spans="1:3" ht="33.75" customHeight="1" thickBot="1">
      <c r="A3" s="44"/>
      <c r="B3" s="108" t="s">
        <v>67</v>
      </c>
      <c r="C3" s="45"/>
    </row>
    <row r="4" spans="1:3" ht="12" customHeight="1">
      <c r="A4" s="198" t="s">
        <v>68</v>
      </c>
      <c r="B4" s="199"/>
      <c r="C4" s="200"/>
    </row>
    <row r="5" spans="1:3" ht="12" customHeight="1">
      <c r="A5" s="46">
        <v>1</v>
      </c>
      <c r="B5" s="204" t="s">
        <v>115</v>
      </c>
      <c r="C5" s="205"/>
    </row>
    <row r="6" spans="1:3" ht="12" customHeight="1">
      <c r="A6" s="46">
        <v>2</v>
      </c>
      <c r="B6" s="204" t="s">
        <v>116</v>
      </c>
      <c r="C6" s="205"/>
    </row>
    <row r="7" spans="1:3" ht="12" customHeight="1">
      <c r="A7" s="46">
        <v>3</v>
      </c>
      <c r="B7" s="129" t="s">
        <v>114</v>
      </c>
      <c r="C7" s="130"/>
    </row>
    <row r="8" spans="1:3" ht="12" customHeight="1">
      <c r="A8" s="46">
        <v>4</v>
      </c>
      <c r="B8" s="129" t="s">
        <v>113</v>
      </c>
      <c r="C8" s="130"/>
    </row>
    <row r="9" spans="1:3" ht="12" customHeight="1">
      <c r="A9" s="46">
        <v>5</v>
      </c>
      <c r="B9" s="204" t="s">
        <v>112</v>
      </c>
      <c r="C9" s="205"/>
    </row>
    <row r="11" spans="1:3" ht="12" customHeight="1">
      <c r="A11" s="201" t="s">
        <v>69</v>
      </c>
      <c r="B11" s="202"/>
      <c r="C11" s="203"/>
    </row>
    <row r="12" spans="1:3" ht="12" customHeight="1">
      <c r="A12" s="46">
        <v>1</v>
      </c>
      <c r="B12" s="196" t="s">
        <v>66</v>
      </c>
      <c r="C12" s="197"/>
    </row>
    <row r="13" spans="1:3" ht="12" customHeight="1">
      <c r="A13" s="46">
        <v>2</v>
      </c>
      <c r="B13" s="196"/>
      <c r="C13" s="197"/>
    </row>
    <row r="14" spans="1:3" ht="12" customHeight="1">
      <c r="A14" s="46">
        <v>3</v>
      </c>
      <c r="B14" s="196"/>
      <c r="C14" s="197"/>
    </row>
    <row r="15" spans="1:3" ht="12" customHeight="1">
      <c r="A15" s="46">
        <v>4</v>
      </c>
      <c r="B15" s="196"/>
      <c r="C15" s="197"/>
    </row>
    <row r="16" spans="1:3" ht="12" customHeight="1">
      <c r="A16" s="46">
        <v>5</v>
      </c>
      <c r="B16" s="196"/>
      <c r="C16" s="197"/>
    </row>
    <row r="17" spans="1:4" ht="12" customHeight="1">
      <c r="A17" s="53"/>
      <c r="B17" s="56"/>
      <c r="C17" s="68"/>
    </row>
    <row r="18" spans="1:4" ht="12" customHeight="1">
      <c r="A18" s="193" t="s">
        <v>102</v>
      </c>
      <c r="B18" s="194"/>
      <c r="C18" s="195"/>
    </row>
    <row r="19" spans="1:4" ht="12" customHeight="1">
      <c r="A19" s="46"/>
      <c r="B19" s="48" t="s">
        <v>103</v>
      </c>
      <c r="C19" s="57" t="s">
        <v>104</v>
      </c>
    </row>
    <row r="20" spans="1:4" ht="12" customHeight="1">
      <c r="A20" s="46">
        <v>1</v>
      </c>
      <c r="B20" s="47" t="s">
        <v>66</v>
      </c>
      <c r="C20" s="58">
        <v>0.99</v>
      </c>
    </row>
    <row r="21" spans="1:4" ht="12" customHeight="1">
      <c r="A21" s="46">
        <v>2</v>
      </c>
      <c r="B21" s="47" t="s">
        <v>114</v>
      </c>
      <c r="C21" s="58">
        <v>0.01</v>
      </c>
    </row>
    <row r="22" spans="1:4" ht="12" customHeight="1">
      <c r="A22" s="46">
        <v>3</v>
      </c>
      <c r="B22" s="47"/>
      <c r="C22" s="58"/>
    </row>
    <row r="23" spans="1:4" ht="12" customHeight="1">
      <c r="A23" s="46">
        <v>4</v>
      </c>
      <c r="B23" s="47"/>
      <c r="C23" s="58"/>
    </row>
    <row r="24" spans="1:4" ht="12" customHeight="1">
      <c r="A24" s="46">
        <v>5</v>
      </c>
      <c r="B24" s="47"/>
      <c r="C24" s="58"/>
    </row>
    <row r="25" spans="1:4" ht="12" customHeight="1">
      <c r="A25" s="46">
        <v>6</v>
      </c>
      <c r="B25" s="47"/>
      <c r="C25" s="58"/>
    </row>
    <row r="26" spans="1:4" ht="12" customHeight="1">
      <c r="A26" s="46">
        <v>7</v>
      </c>
      <c r="B26" s="47"/>
      <c r="C26" s="58"/>
    </row>
    <row r="27" spans="1:4" ht="12" customHeight="1">
      <c r="A27" s="46">
        <v>8</v>
      </c>
      <c r="B27" s="47"/>
      <c r="C27" s="58"/>
    </row>
    <row r="28" spans="1:4" ht="12" customHeight="1">
      <c r="A28" s="46">
        <v>9</v>
      </c>
      <c r="B28" s="47"/>
      <c r="C28" s="58"/>
    </row>
    <row r="29" spans="1:4" ht="12" customHeight="1">
      <c r="A29" s="46">
        <v>10</v>
      </c>
      <c r="B29" s="47"/>
      <c r="C29" s="58"/>
    </row>
    <row r="30" spans="1:4" ht="12" customHeight="1">
      <c r="A30" s="53"/>
      <c r="B30" s="54"/>
      <c r="C30" s="55"/>
      <c r="D30" s="69"/>
    </row>
    <row r="31" spans="1:4" ht="12" customHeight="1">
      <c r="A31" s="193" t="s">
        <v>105</v>
      </c>
      <c r="B31" s="194"/>
      <c r="C31" s="194"/>
      <c r="D31" s="69"/>
    </row>
    <row r="32" spans="1:4" ht="12" customHeight="1">
      <c r="A32" s="46"/>
      <c r="B32" s="48" t="s">
        <v>103</v>
      </c>
      <c r="C32" s="57" t="s">
        <v>104</v>
      </c>
    </row>
    <row r="33" spans="1:3" ht="12" customHeight="1">
      <c r="A33" s="46">
        <v>1</v>
      </c>
      <c r="B33" s="48"/>
      <c r="C33" s="57"/>
    </row>
    <row r="34" spans="1:3" ht="12" customHeight="1">
      <c r="A34" s="46">
        <v>2</v>
      </c>
      <c r="B34" s="48"/>
      <c r="C34" s="57"/>
    </row>
    <row r="35" spans="1:3" ht="12" customHeight="1">
      <c r="A35" s="46">
        <v>3</v>
      </c>
      <c r="B35" s="48"/>
      <c r="C35" s="57"/>
    </row>
    <row r="36" spans="1:3" ht="12" customHeight="1">
      <c r="A36" s="46">
        <v>4</v>
      </c>
      <c r="B36" s="48"/>
      <c r="C36" s="57"/>
    </row>
    <row r="37" spans="1:3" ht="12" customHeight="1">
      <c r="A37" s="46">
        <v>5</v>
      </c>
      <c r="B37" s="48"/>
      <c r="C37" s="57"/>
    </row>
    <row r="38" spans="1:3" ht="12" customHeight="1">
      <c r="A38" s="46">
        <v>6</v>
      </c>
      <c r="B38" s="48"/>
      <c r="C38" s="57"/>
    </row>
    <row r="39" spans="1:3" ht="12" customHeight="1">
      <c r="A39" s="46">
        <v>7</v>
      </c>
      <c r="B39" s="48"/>
      <c r="C39" s="57"/>
    </row>
    <row r="40" spans="1:3" ht="12" customHeight="1">
      <c r="A40" s="46">
        <v>8</v>
      </c>
      <c r="B40" s="47"/>
      <c r="C40" s="58"/>
    </row>
    <row r="41" spans="1:3" ht="12" customHeight="1">
      <c r="A41" s="46">
        <v>9</v>
      </c>
      <c r="B41" s="47"/>
      <c r="C41" s="58"/>
    </row>
    <row r="42" spans="1:3" ht="12" customHeight="1" thickBot="1">
      <c r="A42" s="49">
        <v>10</v>
      </c>
      <c r="B42" s="50"/>
      <c r="C42" s="59"/>
    </row>
    <row r="43" spans="1:3" ht="12" customHeight="1">
      <c r="A43" s="44"/>
      <c r="B43" s="44"/>
      <c r="C43" s="44"/>
    </row>
    <row r="44" spans="1:3" ht="12" customHeight="1">
      <c r="A44" s="44"/>
      <c r="B44" s="192" t="s">
        <v>106</v>
      </c>
      <c r="C44" s="192"/>
    </row>
    <row r="45" spans="1:3" ht="12" customHeight="1">
      <c r="A45" s="44"/>
      <c r="B45" s="44"/>
      <c r="C45" s="44"/>
    </row>
    <row r="46" spans="1:3" ht="12" customHeight="1">
      <c r="A46" s="44"/>
      <c r="B46" s="44"/>
      <c r="C46" s="44"/>
    </row>
    <row r="47" spans="1:3" ht="12" customHeight="1">
      <c r="A47" s="44"/>
      <c r="B47" s="44"/>
      <c r="C47" s="44"/>
    </row>
    <row r="48" spans="1:3" ht="12" customHeight="1">
      <c r="A48" s="44"/>
      <c r="B48" s="44"/>
      <c r="C48" s="44"/>
    </row>
    <row r="49" spans="1:3" ht="12" customHeight="1">
      <c r="A49" s="44"/>
      <c r="B49" s="44"/>
      <c r="C49" s="44"/>
    </row>
    <row r="50" spans="1:3" ht="12" customHeight="1">
      <c r="A50" s="44"/>
      <c r="B50" s="44"/>
      <c r="C50" s="44"/>
    </row>
    <row r="51" spans="1:3" ht="12" customHeight="1">
      <c r="A51" s="44"/>
      <c r="B51" s="44"/>
      <c r="C51" s="44"/>
    </row>
    <row r="52" spans="1:3" ht="12" customHeight="1">
      <c r="A52" s="44"/>
      <c r="B52" s="44"/>
      <c r="C52" s="44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3" priority="1">
      <formula>AND($B5="",$B6&lt;&gt;"")</formula>
    </cfRule>
  </conditionalFormatting>
  <conditionalFormatting sqref="B6">
    <cfRule type="expression" dxfId="2" priority="2">
      <formula>AND($B6="",#REF!&lt;&gt;"")</formula>
    </cfRule>
  </conditionalFormatting>
  <conditionalFormatting sqref="B9">
    <cfRule type="expression" dxfId="1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H25" sqref="H2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6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70" t="str">
        <f>Info!B2</f>
        <v>30.06..2025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109" t="s">
        <v>0</v>
      </c>
      <c r="B4" s="110" t="s">
        <v>70</v>
      </c>
      <c r="C4" s="111"/>
      <c r="D4" s="111"/>
      <c r="E4" s="112" t="s">
        <v>71</v>
      </c>
    </row>
    <row r="5" spans="1:5" ht="12" customHeight="1" thickBot="1">
      <c r="A5" s="1"/>
      <c r="B5" s="1"/>
      <c r="C5" s="1"/>
      <c r="D5" s="1"/>
      <c r="E5" s="4"/>
    </row>
    <row r="6" spans="1:5" ht="12" customHeight="1" thickBot="1">
      <c r="A6" s="5" t="s">
        <v>1</v>
      </c>
      <c r="B6" s="113" t="s">
        <v>72</v>
      </c>
      <c r="C6" s="20" t="s">
        <v>108</v>
      </c>
      <c r="D6" s="21" t="s">
        <v>111</v>
      </c>
      <c r="E6" s="22" t="s">
        <v>110</v>
      </c>
    </row>
    <row r="7" spans="1:5" ht="12" customHeight="1">
      <c r="A7" s="71">
        <v>1</v>
      </c>
      <c r="B7" s="73" t="s">
        <v>73</v>
      </c>
      <c r="C7" s="131">
        <v>27103.16</v>
      </c>
      <c r="D7" s="131">
        <v>49930.73</v>
      </c>
      <c r="E7" s="132">
        <v>77033.89</v>
      </c>
    </row>
    <row r="8" spans="1:5" ht="12" customHeight="1">
      <c r="A8" s="72">
        <v>2</v>
      </c>
      <c r="B8" s="74" t="s">
        <v>74</v>
      </c>
      <c r="C8" s="133">
        <v>11471.68</v>
      </c>
      <c r="D8" s="133">
        <v>8199.3700000000008</v>
      </c>
      <c r="E8" s="134">
        <v>19671.050000000003</v>
      </c>
    </row>
    <row r="9" spans="1:5" ht="12" customHeight="1">
      <c r="A9" s="72">
        <v>3</v>
      </c>
      <c r="B9" s="75" t="s">
        <v>75</v>
      </c>
      <c r="C9" s="135">
        <v>1557046.2999999998</v>
      </c>
      <c r="D9" s="135">
        <v>0</v>
      </c>
      <c r="E9" s="136">
        <v>1557046.2999999998</v>
      </c>
    </row>
    <row r="10" spans="1:5" ht="12" customHeight="1">
      <c r="A10" s="72">
        <v>3.1</v>
      </c>
      <c r="B10" s="75" t="s">
        <v>76</v>
      </c>
      <c r="C10" s="137">
        <v>-82298.87</v>
      </c>
      <c r="D10" s="137">
        <v>0</v>
      </c>
      <c r="E10" s="138">
        <v>-82298.87</v>
      </c>
    </row>
    <row r="11" spans="1:5" ht="12" customHeight="1">
      <c r="A11" s="72">
        <v>3.2</v>
      </c>
      <c r="B11" s="74" t="s">
        <v>77</v>
      </c>
      <c r="C11" s="133">
        <v>1474747.4299999997</v>
      </c>
      <c r="D11" s="133">
        <v>0</v>
      </c>
      <c r="E11" s="134">
        <v>1474747.4299999997</v>
      </c>
    </row>
    <row r="12" spans="1:5" ht="12" customHeight="1">
      <c r="A12" s="72">
        <v>4</v>
      </c>
      <c r="B12" s="74" t="s">
        <v>78</v>
      </c>
      <c r="C12" s="133">
        <v>0</v>
      </c>
      <c r="D12" s="133">
        <v>0</v>
      </c>
      <c r="E12" s="134">
        <v>0</v>
      </c>
    </row>
    <row r="13" spans="1:5" ht="12" customHeight="1">
      <c r="A13" s="72">
        <v>5</v>
      </c>
      <c r="B13" s="74" t="s">
        <v>79</v>
      </c>
      <c r="C13" s="133">
        <v>5141.43</v>
      </c>
      <c r="D13" s="133">
        <v>0</v>
      </c>
      <c r="E13" s="134">
        <v>5141.43</v>
      </c>
    </row>
    <row r="14" spans="1:5" ht="12" customHeight="1">
      <c r="A14" s="72">
        <v>6</v>
      </c>
      <c r="B14" s="74" t="s">
        <v>80</v>
      </c>
      <c r="C14" s="133">
        <v>1400</v>
      </c>
      <c r="D14" s="139"/>
      <c r="E14" s="134">
        <v>1400</v>
      </c>
    </row>
    <row r="15" spans="1:5" ht="12" customHeight="1">
      <c r="A15" s="72">
        <v>7</v>
      </c>
      <c r="B15" s="74" t="s">
        <v>81</v>
      </c>
      <c r="C15" s="133">
        <v>0</v>
      </c>
      <c r="D15" s="139"/>
      <c r="E15" s="134">
        <v>0</v>
      </c>
    </row>
    <row r="16" spans="1:5" ht="12" customHeight="1">
      <c r="A16" s="72">
        <v>8</v>
      </c>
      <c r="B16" s="74" t="s">
        <v>82</v>
      </c>
      <c r="C16" s="133">
        <v>389985.52999999997</v>
      </c>
      <c r="D16" s="139"/>
      <c r="E16" s="134">
        <v>389985.52999999997</v>
      </c>
    </row>
    <row r="17" spans="1:5" ht="12" customHeight="1">
      <c r="A17" s="72">
        <v>9</v>
      </c>
      <c r="B17" s="74" t="s">
        <v>83</v>
      </c>
      <c r="C17" s="133">
        <v>94759.549999999988</v>
      </c>
      <c r="D17" s="133">
        <v>0</v>
      </c>
      <c r="E17" s="134">
        <v>94759.549999999988</v>
      </c>
    </row>
    <row r="18" spans="1:5" ht="12" customHeight="1" thickBot="1">
      <c r="A18" s="71">
        <v>10</v>
      </c>
      <c r="B18" s="76" t="s">
        <v>84</v>
      </c>
      <c r="C18" s="140">
        <v>2004608.7799999998</v>
      </c>
      <c r="D18" s="140">
        <v>58130.100000000006</v>
      </c>
      <c r="E18" s="141">
        <v>2062738.8799999997</v>
      </c>
    </row>
    <row r="19" spans="1:5" ht="12" customHeight="1" thickBot="1">
      <c r="A19" s="5"/>
      <c r="B19" s="113" t="s">
        <v>85</v>
      </c>
      <c r="C19" s="142"/>
      <c r="D19" s="142"/>
      <c r="E19" s="143"/>
    </row>
    <row r="20" spans="1:5" ht="12" customHeight="1">
      <c r="A20" s="6">
        <v>11</v>
      </c>
      <c r="B20" s="73" t="s">
        <v>86</v>
      </c>
      <c r="C20" s="131">
        <v>599500.12</v>
      </c>
      <c r="D20" s="131">
        <v>0</v>
      </c>
      <c r="E20" s="132">
        <v>599500.12</v>
      </c>
    </row>
    <row r="21" spans="1:5" ht="12" customHeight="1">
      <c r="A21" s="7">
        <v>12</v>
      </c>
      <c r="B21" s="74" t="s">
        <v>87</v>
      </c>
      <c r="C21" s="133">
        <v>0</v>
      </c>
      <c r="D21" s="133">
        <v>65094.04</v>
      </c>
      <c r="E21" s="132">
        <v>65094.04</v>
      </c>
    </row>
    <row r="22" spans="1:5" ht="12" customHeight="1">
      <c r="A22" s="7">
        <v>13</v>
      </c>
      <c r="B22" s="74" t="s">
        <v>88</v>
      </c>
      <c r="C22" s="133">
        <v>0</v>
      </c>
      <c r="D22" s="133">
        <v>0</v>
      </c>
      <c r="E22" s="132">
        <v>0</v>
      </c>
    </row>
    <row r="23" spans="1:5" ht="12" customHeight="1">
      <c r="A23" s="6">
        <v>14</v>
      </c>
      <c r="B23" s="74" t="s">
        <v>89</v>
      </c>
      <c r="C23" s="133">
        <v>0</v>
      </c>
      <c r="D23" s="133">
        <v>0</v>
      </c>
      <c r="E23" s="132">
        <v>0</v>
      </c>
    </row>
    <row r="24" spans="1:5" ht="12" customHeight="1">
      <c r="A24" s="7">
        <v>15</v>
      </c>
      <c r="B24" s="74" t="s">
        <v>90</v>
      </c>
      <c r="C24" s="133">
        <v>16063.56</v>
      </c>
      <c r="D24" s="133">
        <v>0</v>
      </c>
      <c r="E24" s="132">
        <v>16063.56</v>
      </c>
    </row>
    <row r="25" spans="1:5" ht="12" customHeight="1">
      <c r="A25" s="7">
        <v>16</v>
      </c>
      <c r="B25" s="74" t="s">
        <v>91</v>
      </c>
      <c r="C25" s="133">
        <v>0</v>
      </c>
      <c r="D25" s="133">
        <v>0</v>
      </c>
      <c r="E25" s="134">
        <v>0</v>
      </c>
    </row>
    <row r="26" spans="1:5" ht="12" customHeight="1" thickBot="1">
      <c r="A26" s="6">
        <v>17</v>
      </c>
      <c r="B26" s="76" t="s">
        <v>92</v>
      </c>
      <c r="C26" s="140">
        <v>615563.68000000005</v>
      </c>
      <c r="D26" s="140">
        <v>65094.04</v>
      </c>
      <c r="E26" s="141">
        <v>680657.72000000009</v>
      </c>
    </row>
    <row r="27" spans="1:5" ht="12" customHeight="1" thickBot="1">
      <c r="A27" s="5"/>
      <c r="B27" s="113" t="s">
        <v>93</v>
      </c>
      <c r="C27" s="142"/>
      <c r="D27" s="142"/>
      <c r="E27" s="143"/>
    </row>
    <row r="28" spans="1:5" ht="12" customHeight="1">
      <c r="A28" s="6">
        <v>18</v>
      </c>
      <c r="B28" s="114" t="s">
        <v>94</v>
      </c>
      <c r="C28" s="131">
        <v>1203100</v>
      </c>
      <c r="D28" s="144"/>
      <c r="E28" s="132">
        <v>1203100</v>
      </c>
    </row>
    <row r="29" spans="1:5" ht="12" customHeight="1">
      <c r="A29" s="7">
        <v>19</v>
      </c>
      <c r="B29" s="115" t="s">
        <v>95</v>
      </c>
      <c r="C29" s="133">
        <v>0</v>
      </c>
      <c r="D29" s="139"/>
      <c r="E29" s="134">
        <v>0</v>
      </c>
    </row>
    <row r="30" spans="1:5" ht="12" customHeight="1">
      <c r="A30" s="7">
        <v>20</v>
      </c>
      <c r="B30" s="74" t="s">
        <v>96</v>
      </c>
      <c r="C30" s="133">
        <v>0</v>
      </c>
      <c r="D30" s="139"/>
      <c r="E30" s="134">
        <v>0</v>
      </c>
    </row>
    <row r="31" spans="1:5" ht="12" customHeight="1">
      <c r="A31" s="7">
        <v>21</v>
      </c>
      <c r="B31" s="115" t="s">
        <v>97</v>
      </c>
      <c r="C31" s="133">
        <v>0</v>
      </c>
      <c r="D31" s="139"/>
      <c r="E31" s="134">
        <v>0</v>
      </c>
    </row>
    <row r="32" spans="1:5" ht="12" customHeight="1">
      <c r="A32" s="7">
        <v>22</v>
      </c>
      <c r="B32" s="115" t="s">
        <v>98</v>
      </c>
      <c r="C32" s="133">
        <v>178981.15999999997</v>
      </c>
      <c r="D32" s="139"/>
      <c r="E32" s="134">
        <v>178981.15999999997</v>
      </c>
    </row>
    <row r="33" spans="1:5" ht="12" customHeight="1">
      <c r="A33" s="7">
        <v>23</v>
      </c>
      <c r="B33" s="115" t="s">
        <v>99</v>
      </c>
      <c r="C33" s="133">
        <v>0</v>
      </c>
      <c r="D33" s="139"/>
      <c r="E33" s="134">
        <v>0</v>
      </c>
    </row>
    <row r="34" spans="1:5" ht="12" customHeight="1" thickBot="1">
      <c r="A34" s="8">
        <v>24</v>
      </c>
      <c r="B34" s="76" t="s">
        <v>100</v>
      </c>
      <c r="C34" s="140">
        <v>1382081.16</v>
      </c>
      <c r="D34" s="139"/>
      <c r="E34" s="141">
        <v>1382081.16</v>
      </c>
    </row>
    <row r="35" spans="1:5" ht="12" customHeight="1" thickBot="1">
      <c r="A35" s="61">
        <v>25</v>
      </c>
      <c r="B35" s="116" t="s">
        <v>101</v>
      </c>
      <c r="C35" s="145">
        <v>1997644.8399999999</v>
      </c>
      <c r="D35" s="145">
        <v>65094.04</v>
      </c>
      <c r="E35" s="146">
        <v>2062738.88</v>
      </c>
    </row>
    <row r="36" spans="1:5" ht="12" customHeight="1">
      <c r="A36" s="2"/>
      <c r="B36" s="2"/>
      <c r="C36" s="9"/>
      <c r="D36" s="9"/>
      <c r="E36" s="9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0"/>
      <c r="D38" s="11"/>
      <c r="E38" s="2"/>
    </row>
    <row r="39" spans="1:5" ht="12" customHeight="1">
      <c r="A39" s="2"/>
      <c r="B39" s="2" t="s">
        <v>106</v>
      </c>
      <c r="C39" s="2"/>
      <c r="D39" s="12"/>
      <c r="E39" s="2"/>
    </row>
    <row r="40" spans="1:5" ht="12" customHeight="1">
      <c r="C40" s="13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zoomScaleSheetLayoutView="90" workbookViewId="0">
      <selection activeCell="E23" sqref="E23"/>
    </sheetView>
  </sheetViews>
  <sheetFormatPr defaultColWidth="9.140625" defaultRowHeight="11.25"/>
  <cols>
    <col min="1" max="1" width="8.140625" style="14" bestFit="1" customWidth="1"/>
    <col min="2" max="2" width="48.85546875" style="14" customWidth="1"/>
    <col min="3" max="4" width="12" style="14" customWidth="1"/>
    <col min="5" max="5" width="12" style="65" customWidth="1"/>
    <col min="6" max="16384" width="9.140625" style="14"/>
  </cols>
  <sheetData>
    <row r="1" spans="1:5">
      <c r="A1" s="62" t="s">
        <v>63</v>
      </c>
      <c r="B1" s="60" t="str">
        <f>Info!B1</f>
        <v>MFO "Express Capital +" Ltd.</v>
      </c>
    </row>
    <row r="2" spans="1:5">
      <c r="A2" s="62" t="s">
        <v>65</v>
      </c>
      <c r="B2" s="70" t="str">
        <f>Info!B2</f>
        <v>30.06..2025</v>
      </c>
    </row>
    <row r="3" spans="1:5">
      <c r="B3" s="15"/>
    </row>
    <row r="4" spans="1:5" ht="12" thickBot="1">
      <c r="A4" s="16" t="s">
        <v>2</v>
      </c>
      <c r="B4" s="85" t="s">
        <v>21</v>
      </c>
      <c r="E4" s="17" t="s">
        <v>109</v>
      </c>
    </row>
    <row r="5" spans="1:5" ht="30.75" customHeight="1" thickBot="1">
      <c r="A5" s="18" t="s">
        <v>1</v>
      </c>
      <c r="B5" s="19"/>
      <c r="C5" s="20" t="s">
        <v>108</v>
      </c>
      <c r="D5" s="21" t="s">
        <v>111</v>
      </c>
      <c r="E5" s="22" t="s">
        <v>110</v>
      </c>
    </row>
    <row r="6" spans="1:5" ht="12" thickBot="1">
      <c r="A6" s="23"/>
      <c r="B6" s="84" t="s">
        <v>20</v>
      </c>
      <c r="C6" s="24"/>
      <c r="D6" s="24"/>
      <c r="E6" s="24"/>
    </row>
    <row r="7" spans="1:5">
      <c r="A7" s="33">
        <v>1</v>
      </c>
      <c r="B7" s="77" t="s">
        <v>3</v>
      </c>
      <c r="C7" s="117"/>
      <c r="D7" s="118"/>
      <c r="E7" s="119">
        <f t="shared" ref="E7:E24" si="0">C7+D7</f>
        <v>0</v>
      </c>
    </row>
    <row r="8" spans="1:5">
      <c r="A8" s="33">
        <v>2</v>
      </c>
      <c r="B8" s="78" t="s">
        <v>4</v>
      </c>
      <c r="C8" s="120">
        <f>SUM(C9:C15)</f>
        <v>134927.73000000001</v>
      </c>
      <c r="D8" s="121">
        <f>SUM(D9:D15)</f>
        <v>0</v>
      </c>
      <c r="E8" s="122">
        <f t="shared" si="0"/>
        <v>134927.73000000001</v>
      </c>
    </row>
    <row r="9" spans="1:5">
      <c r="A9" s="33">
        <v>2.1</v>
      </c>
      <c r="B9" s="79" t="s">
        <v>5</v>
      </c>
      <c r="C9" s="117">
        <v>127427.67</v>
      </c>
      <c r="D9" s="118"/>
      <c r="E9" s="123">
        <f t="shared" si="0"/>
        <v>127427.67</v>
      </c>
    </row>
    <row r="10" spans="1:5">
      <c r="A10" s="33">
        <v>2.2000000000000002</v>
      </c>
      <c r="B10" s="79" t="s">
        <v>6</v>
      </c>
      <c r="C10" s="117">
        <v>3152.3</v>
      </c>
      <c r="D10" s="118"/>
      <c r="E10" s="123">
        <f t="shared" si="0"/>
        <v>3152.3</v>
      </c>
    </row>
    <row r="11" spans="1:5">
      <c r="A11" s="33">
        <v>2.2999999999999998</v>
      </c>
      <c r="B11" s="79" t="s">
        <v>7</v>
      </c>
      <c r="C11" s="117"/>
      <c r="D11" s="118"/>
      <c r="E11" s="123">
        <f t="shared" si="0"/>
        <v>0</v>
      </c>
    </row>
    <row r="12" spans="1:5">
      <c r="A12" s="33">
        <v>2.4</v>
      </c>
      <c r="B12" s="79" t="s">
        <v>8</v>
      </c>
      <c r="C12" s="117"/>
      <c r="D12" s="118"/>
      <c r="E12" s="123">
        <f t="shared" si="0"/>
        <v>0</v>
      </c>
    </row>
    <row r="13" spans="1:5">
      <c r="A13" s="33">
        <v>2.5</v>
      </c>
      <c r="B13" s="79" t="s">
        <v>9</v>
      </c>
      <c r="C13" s="117">
        <v>2787.78</v>
      </c>
      <c r="D13" s="118"/>
      <c r="E13" s="123">
        <f t="shared" si="0"/>
        <v>2787.78</v>
      </c>
    </row>
    <row r="14" spans="1:5">
      <c r="A14" s="33">
        <v>2.6</v>
      </c>
      <c r="B14" s="79" t="s">
        <v>10</v>
      </c>
      <c r="C14" s="117"/>
      <c r="D14" s="118"/>
      <c r="E14" s="123">
        <f>C14+D14</f>
        <v>0</v>
      </c>
    </row>
    <row r="15" spans="1:5">
      <c r="A15" s="33">
        <v>2.7</v>
      </c>
      <c r="B15" s="79" t="s">
        <v>11</v>
      </c>
      <c r="C15" s="117">
        <v>1559.98</v>
      </c>
      <c r="D15" s="118"/>
      <c r="E15" s="123">
        <f t="shared" si="0"/>
        <v>1559.98</v>
      </c>
    </row>
    <row r="16" spans="1:5">
      <c r="A16" s="33">
        <v>3</v>
      </c>
      <c r="B16" s="80" t="s">
        <v>12</v>
      </c>
      <c r="C16" s="120">
        <f>SUM(C17:C20)</f>
        <v>78388.13</v>
      </c>
      <c r="D16" s="121">
        <f>SUM(D17:D20)</f>
        <v>0</v>
      </c>
      <c r="E16" s="122">
        <f t="shared" si="0"/>
        <v>78388.13</v>
      </c>
    </row>
    <row r="17" spans="1:5">
      <c r="A17" s="33">
        <v>3.1</v>
      </c>
      <c r="B17" s="79" t="s">
        <v>13</v>
      </c>
      <c r="C17" s="117">
        <v>78388.13</v>
      </c>
      <c r="D17" s="118"/>
      <c r="E17" s="123">
        <f t="shared" si="0"/>
        <v>78388.13</v>
      </c>
    </row>
    <row r="18" spans="1:5">
      <c r="A18" s="33">
        <v>3.2</v>
      </c>
      <c r="B18" s="79" t="s">
        <v>14</v>
      </c>
      <c r="C18" s="117"/>
      <c r="D18" s="118"/>
      <c r="E18" s="123">
        <f t="shared" si="0"/>
        <v>0</v>
      </c>
    </row>
    <row r="19" spans="1:5">
      <c r="A19" s="33">
        <v>3.3</v>
      </c>
      <c r="B19" s="79" t="s">
        <v>15</v>
      </c>
      <c r="C19" s="117"/>
      <c r="D19" s="118"/>
      <c r="E19" s="123">
        <f t="shared" si="0"/>
        <v>0</v>
      </c>
    </row>
    <row r="20" spans="1:5">
      <c r="A20" s="33">
        <v>3.4</v>
      </c>
      <c r="B20" s="81" t="s">
        <v>16</v>
      </c>
      <c r="C20" s="117"/>
      <c r="D20" s="118"/>
      <c r="E20" s="123">
        <f t="shared" si="0"/>
        <v>0</v>
      </c>
    </row>
    <row r="21" spans="1:5">
      <c r="A21" s="33">
        <v>4</v>
      </c>
      <c r="B21" s="82" t="s">
        <v>17</v>
      </c>
      <c r="C21" s="117">
        <v>59008.94</v>
      </c>
      <c r="D21" s="118"/>
      <c r="E21" s="122">
        <f t="shared" si="0"/>
        <v>59008.94</v>
      </c>
    </row>
    <row r="22" spans="1:5">
      <c r="A22" s="33">
        <v>5</v>
      </c>
      <c r="B22" s="82" t="s">
        <v>18</v>
      </c>
      <c r="C22" s="117"/>
      <c r="D22" s="118"/>
      <c r="E22" s="122">
        <f t="shared" si="0"/>
        <v>0</v>
      </c>
    </row>
    <row r="23" spans="1:5">
      <c r="A23" s="34">
        <v>6</v>
      </c>
      <c r="B23" s="83" t="s">
        <v>19</v>
      </c>
      <c r="C23" s="124"/>
      <c r="D23" s="125"/>
      <c r="E23" s="126">
        <f t="shared" si="0"/>
        <v>0</v>
      </c>
    </row>
    <row r="24" spans="1:5" ht="12" thickBot="1">
      <c r="A24" s="37">
        <v>7</v>
      </c>
      <c r="B24" s="86" t="s">
        <v>22</v>
      </c>
      <c r="C24" s="127">
        <f>SUM(C7:C8,C21:C23,C16)</f>
        <v>272324.80000000005</v>
      </c>
      <c r="D24" s="127">
        <f>SUM(D7:D8,D21:D23,D16)</f>
        <v>0</v>
      </c>
      <c r="E24" s="128">
        <f t="shared" si="0"/>
        <v>272324.80000000005</v>
      </c>
    </row>
    <row r="25" spans="1:5" ht="12" thickBot="1">
      <c r="A25" s="25"/>
      <c r="B25" s="87" t="s">
        <v>23</v>
      </c>
      <c r="C25" s="87"/>
      <c r="D25" s="87"/>
      <c r="E25" s="87"/>
    </row>
    <row r="26" spans="1:5">
      <c r="A26" s="33">
        <v>8</v>
      </c>
      <c r="B26" s="88" t="s">
        <v>24</v>
      </c>
      <c r="C26" s="147">
        <v>28921.18</v>
      </c>
      <c r="D26" s="148"/>
      <c r="E26" s="119">
        <f t="shared" ref="E26:E34" si="1">C26+D26</f>
        <v>28921.18</v>
      </c>
    </row>
    <row r="27" spans="1:5">
      <c r="A27" s="33">
        <v>9</v>
      </c>
      <c r="B27" s="89" t="s">
        <v>25</v>
      </c>
      <c r="C27" s="149">
        <v>959.52</v>
      </c>
      <c r="D27" s="150">
        <v>1493.81</v>
      </c>
      <c r="E27" s="122">
        <f t="shared" si="1"/>
        <v>2453.33</v>
      </c>
    </row>
    <row r="28" spans="1:5">
      <c r="A28" s="33">
        <v>10</v>
      </c>
      <c r="B28" s="89" t="s">
        <v>26</v>
      </c>
      <c r="C28" s="149"/>
      <c r="D28" s="150"/>
      <c r="E28" s="122">
        <f t="shared" si="1"/>
        <v>0</v>
      </c>
    </row>
    <row r="29" spans="1:5">
      <c r="A29" s="33">
        <v>11</v>
      </c>
      <c r="B29" s="89" t="s">
        <v>27</v>
      </c>
      <c r="C29" s="149"/>
      <c r="D29" s="150"/>
      <c r="E29" s="122">
        <f t="shared" si="1"/>
        <v>0</v>
      </c>
    </row>
    <row r="30" spans="1:5">
      <c r="A30" s="33">
        <v>12</v>
      </c>
      <c r="B30" s="89" t="s">
        <v>28</v>
      </c>
      <c r="C30" s="149"/>
      <c r="D30" s="150"/>
      <c r="E30" s="122">
        <f t="shared" si="1"/>
        <v>0</v>
      </c>
    </row>
    <row r="31" spans="1:5">
      <c r="A31" s="33">
        <v>13</v>
      </c>
      <c r="B31" s="89" t="s">
        <v>29</v>
      </c>
      <c r="C31" s="149"/>
      <c r="D31" s="150"/>
      <c r="E31" s="122">
        <f t="shared" si="1"/>
        <v>0</v>
      </c>
    </row>
    <row r="32" spans="1:5">
      <c r="A32" s="33">
        <v>14</v>
      </c>
      <c r="B32" s="90" t="s">
        <v>30</v>
      </c>
      <c r="C32" s="149"/>
      <c r="D32" s="150"/>
      <c r="E32" s="122">
        <f t="shared" si="1"/>
        <v>0</v>
      </c>
    </row>
    <row r="33" spans="1:5" ht="12" thickBot="1">
      <c r="A33" s="35">
        <v>15</v>
      </c>
      <c r="B33" s="91" t="s">
        <v>31</v>
      </c>
      <c r="C33" s="151">
        <f>SUM(C26:C32)</f>
        <v>29880.7</v>
      </c>
      <c r="D33" s="152">
        <f>SUM(D26:D32)</f>
        <v>1493.81</v>
      </c>
      <c r="E33" s="153">
        <f t="shared" si="1"/>
        <v>31374.510000000002</v>
      </c>
    </row>
    <row r="34" spans="1:5" ht="12" thickBot="1">
      <c r="A34" s="40">
        <v>16</v>
      </c>
      <c r="B34" s="92" t="s">
        <v>32</v>
      </c>
      <c r="C34" s="127">
        <f>C24-C33</f>
        <v>242444.10000000003</v>
      </c>
      <c r="D34" s="154">
        <f>D24-D33</f>
        <v>-1493.81</v>
      </c>
      <c r="E34" s="128">
        <f t="shared" si="1"/>
        <v>240950.29000000004</v>
      </c>
    </row>
    <row r="35" spans="1:5" ht="12" thickBot="1">
      <c r="A35" s="36"/>
      <c r="B35" s="87" t="s">
        <v>33</v>
      </c>
      <c r="C35" s="87"/>
      <c r="D35" s="87"/>
      <c r="E35" s="87"/>
    </row>
    <row r="36" spans="1:5">
      <c r="A36" s="37">
        <v>17</v>
      </c>
      <c r="B36" s="93" t="s">
        <v>34</v>
      </c>
      <c r="C36" s="155">
        <f>C37-C38</f>
        <v>298168</v>
      </c>
      <c r="D36" s="156">
        <f>D37-D38</f>
        <v>0</v>
      </c>
      <c r="E36" s="119">
        <f t="shared" ref="E36:E45" si="2">C36+D36</f>
        <v>298168</v>
      </c>
    </row>
    <row r="37" spans="1:5" ht="22.5">
      <c r="A37" s="33">
        <v>17.100000000000001</v>
      </c>
      <c r="B37" s="94" t="s">
        <v>35</v>
      </c>
      <c r="C37" s="117">
        <v>298850.77</v>
      </c>
      <c r="D37" s="118"/>
      <c r="E37" s="123">
        <f t="shared" si="2"/>
        <v>298850.77</v>
      </c>
    </row>
    <row r="38" spans="1:5" ht="22.5">
      <c r="A38" s="33">
        <v>17.2</v>
      </c>
      <c r="B38" s="94" t="s">
        <v>36</v>
      </c>
      <c r="C38" s="117">
        <v>682.77</v>
      </c>
      <c r="D38" s="118"/>
      <c r="E38" s="123">
        <f t="shared" si="2"/>
        <v>682.77</v>
      </c>
    </row>
    <row r="39" spans="1:5">
      <c r="A39" s="33">
        <v>18</v>
      </c>
      <c r="B39" s="82" t="s">
        <v>37</v>
      </c>
      <c r="C39" s="149"/>
      <c r="D39" s="150"/>
      <c r="E39" s="122">
        <f t="shared" si="2"/>
        <v>0</v>
      </c>
    </row>
    <row r="40" spans="1:5">
      <c r="A40" s="33">
        <v>19</v>
      </c>
      <c r="B40" s="82" t="s">
        <v>38</v>
      </c>
      <c r="C40" s="149"/>
      <c r="D40" s="150"/>
      <c r="E40" s="122">
        <f t="shared" si="2"/>
        <v>0</v>
      </c>
    </row>
    <row r="41" spans="1:5">
      <c r="A41" s="33">
        <v>20</v>
      </c>
      <c r="B41" s="82" t="s">
        <v>39</v>
      </c>
      <c r="C41" s="149">
        <v>5046.96</v>
      </c>
      <c r="D41" s="150"/>
      <c r="E41" s="122">
        <f t="shared" si="2"/>
        <v>5046.96</v>
      </c>
    </row>
    <row r="42" spans="1:5">
      <c r="A42" s="33">
        <v>21</v>
      </c>
      <c r="B42" s="82" t="s">
        <v>40</v>
      </c>
      <c r="C42" s="149">
        <v>166.24</v>
      </c>
      <c r="D42" s="150"/>
      <c r="E42" s="122">
        <f t="shared" si="2"/>
        <v>166.24</v>
      </c>
    </row>
    <row r="43" spans="1:5">
      <c r="A43" s="33">
        <v>22</v>
      </c>
      <c r="B43" s="82" t="s">
        <v>41</v>
      </c>
      <c r="C43" s="149"/>
      <c r="D43" s="150"/>
      <c r="E43" s="122">
        <f t="shared" si="2"/>
        <v>0</v>
      </c>
    </row>
    <row r="44" spans="1:5">
      <c r="A44" s="34">
        <v>23</v>
      </c>
      <c r="B44" s="83" t="s">
        <v>42</v>
      </c>
      <c r="C44" s="157">
        <v>106.15</v>
      </c>
      <c r="D44" s="158"/>
      <c r="E44" s="126">
        <f t="shared" si="2"/>
        <v>106.15</v>
      </c>
    </row>
    <row r="45" spans="1:5" ht="12" thickBot="1">
      <c r="A45" s="37">
        <v>24</v>
      </c>
      <c r="B45" s="83" t="s">
        <v>43</v>
      </c>
      <c r="C45" s="127">
        <f>SUM(C36,C39:C44)</f>
        <v>303487.35000000003</v>
      </c>
      <c r="D45" s="154">
        <f>SUM(D36,D39:D44)</f>
        <v>0</v>
      </c>
      <c r="E45" s="128">
        <f t="shared" si="2"/>
        <v>303487.35000000003</v>
      </c>
    </row>
    <row r="46" spans="1:5" ht="12" thickBot="1">
      <c r="A46" s="25"/>
      <c r="B46" s="87" t="s">
        <v>44</v>
      </c>
      <c r="C46" s="87"/>
      <c r="D46" s="87"/>
      <c r="E46" s="87"/>
    </row>
    <row r="47" spans="1:5">
      <c r="A47" s="33">
        <v>25</v>
      </c>
      <c r="B47" s="77" t="s">
        <v>45</v>
      </c>
      <c r="C47" s="149">
        <v>16442.330000000002</v>
      </c>
      <c r="D47" s="150"/>
      <c r="E47" s="159">
        <f t="shared" ref="E47:E54" si="3">C47+D47</f>
        <v>16442.330000000002</v>
      </c>
    </row>
    <row r="48" spans="1:5">
      <c r="A48" s="33">
        <v>26</v>
      </c>
      <c r="B48" s="82" t="s">
        <v>46</v>
      </c>
      <c r="C48" s="149">
        <v>321931.51</v>
      </c>
      <c r="D48" s="150"/>
      <c r="E48" s="160">
        <f t="shared" si="3"/>
        <v>321931.51</v>
      </c>
    </row>
    <row r="49" spans="1:5">
      <c r="A49" s="33">
        <v>27</v>
      </c>
      <c r="B49" s="82" t="s">
        <v>47</v>
      </c>
      <c r="C49" s="149">
        <v>10988.07</v>
      </c>
      <c r="D49" s="150"/>
      <c r="E49" s="160">
        <f t="shared" si="3"/>
        <v>10988.07</v>
      </c>
    </row>
    <row r="50" spans="1:5">
      <c r="A50" s="33">
        <v>28</v>
      </c>
      <c r="B50" s="82" t="s">
        <v>48</v>
      </c>
      <c r="C50" s="149">
        <v>43545.15</v>
      </c>
      <c r="D50" s="150"/>
      <c r="E50" s="160">
        <f t="shared" si="3"/>
        <v>43545.15</v>
      </c>
    </row>
    <row r="51" spans="1:5">
      <c r="A51" s="33">
        <v>29</v>
      </c>
      <c r="B51" s="82" t="s">
        <v>49</v>
      </c>
      <c r="C51" s="149">
        <v>21758.2</v>
      </c>
      <c r="D51" s="150"/>
      <c r="E51" s="160">
        <f t="shared" si="3"/>
        <v>21758.2</v>
      </c>
    </row>
    <row r="52" spans="1:5">
      <c r="A52" s="33">
        <v>30</v>
      </c>
      <c r="B52" s="82" t="s">
        <v>50</v>
      </c>
      <c r="C52" s="149">
        <v>54014.45</v>
      </c>
      <c r="D52" s="150"/>
      <c r="E52" s="160">
        <f t="shared" si="3"/>
        <v>54014.45</v>
      </c>
    </row>
    <row r="53" spans="1:5">
      <c r="A53" s="34">
        <v>31</v>
      </c>
      <c r="B53" s="95" t="s">
        <v>51</v>
      </c>
      <c r="C53" s="161">
        <f>SUM(C47:C52)</f>
        <v>468679.71000000008</v>
      </c>
      <c r="D53" s="162">
        <f>SUM(D47:D52)</f>
        <v>0</v>
      </c>
      <c r="E53" s="163">
        <f t="shared" si="3"/>
        <v>468679.71000000008</v>
      </c>
    </row>
    <row r="54" spans="1:5" ht="12" thickBot="1">
      <c r="A54" s="37">
        <v>32</v>
      </c>
      <c r="B54" s="96" t="s">
        <v>52</v>
      </c>
      <c r="C54" s="164">
        <f>C45-C53</f>
        <v>-165192.36000000004</v>
      </c>
      <c r="D54" s="165">
        <f>D45-D53</f>
        <v>0</v>
      </c>
      <c r="E54" s="166">
        <f t="shared" si="3"/>
        <v>-165192.36000000004</v>
      </c>
    </row>
    <row r="55" spans="1:5" ht="12" thickBot="1">
      <c r="A55" s="63"/>
      <c r="B55" s="97"/>
      <c r="C55" s="167"/>
      <c r="D55" s="167"/>
      <c r="E55" s="167"/>
    </row>
    <row r="56" spans="1:5" ht="12" thickBot="1">
      <c r="A56" s="33">
        <v>33</v>
      </c>
      <c r="B56" s="98" t="s">
        <v>53</v>
      </c>
      <c r="C56" s="168">
        <f>C34+C54</f>
        <v>77251.739999999991</v>
      </c>
      <c r="D56" s="169">
        <f>D34+D54</f>
        <v>-1493.81</v>
      </c>
      <c r="E56" s="170">
        <f>C56+D56</f>
        <v>75757.929999999993</v>
      </c>
    </row>
    <row r="57" spans="1:5" ht="12" thickBot="1">
      <c r="A57" s="26"/>
      <c r="B57" s="99"/>
      <c r="C57" s="171"/>
      <c r="D57" s="172"/>
      <c r="E57" s="171"/>
    </row>
    <row r="58" spans="1:5">
      <c r="A58" s="33">
        <v>34</v>
      </c>
      <c r="B58" s="77" t="s">
        <v>54</v>
      </c>
      <c r="C58" s="173">
        <v>-26012.39</v>
      </c>
      <c r="D58" s="174"/>
      <c r="E58" s="159">
        <f>C58</f>
        <v>-26012.39</v>
      </c>
    </row>
    <row r="59" spans="1:5" ht="22.5">
      <c r="A59" s="33">
        <v>35</v>
      </c>
      <c r="B59" s="100" t="s">
        <v>55</v>
      </c>
      <c r="C59" s="175"/>
      <c r="D59" s="176"/>
      <c r="E59" s="160">
        <f>C59</f>
        <v>0</v>
      </c>
    </row>
    <row r="60" spans="1:5">
      <c r="A60" s="34">
        <v>36</v>
      </c>
      <c r="B60" s="83" t="s">
        <v>56</v>
      </c>
      <c r="C60" s="177">
        <v>65</v>
      </c>
      <c r="D60" s="178"/>
      <c r="E60" s="163">
        <f>C60</f>
        <v>65</v>
      </c>
    </row>
    <row r="61" spans="1:5" ht="12" thickBot="1">
      <c r="A61" s="38">
        <v>37</v>
      </c>
      <c r="B61" s="92" t="s">
        <v>57</v>
      </c>
      <c r="C61" s="179">
        <f>SUM(C58:C60)</f>
        <v>-25947.39</v>
      </c>
      <c r="D61" s="180"/>
      <c r="E61" s="181">
        <f>C61</f>
        <v>-25947.39</v>
      </c>
    </row>
    <row r="62" spans="1:5" ht="12" thickBot="1">
      <c r="A62" s="39"/>
      <c r="B62" s="101"/>
      <c r="C62" s="182"/>
      <c r="D62" s="182"/>
      <c r="E62" s="183"/>
    </row>
    <row r="63" spans="1:5" ht="12" thickBot="1">
      <c r="A63" s="40">
        <v>38</v>
      </c>
      <c r="B63" s="102" t="s">
        <v>58</v>
      </c>
      <c r="C63" s="168">
        <f>C56-C61</f>
        <v>103199.12999999999</v>
      </c>
      <c r="D63" s="169">
        <f>D56</f>
        <v>-1493.81</v>
      </c>
      <c r="E63" s="170">
        <f>C63+D63</f>
        <v>101705.31999999999</v>
      </c>
    </row>
    <row r="64" spans="1:5" s="27" customFormat="1" ht="12" thickBot="1">
      <c r="A64" s="40">
        <v>39</v>
      </c>
      <c r="B64" s="103" t="s">
        <v>59</v>
      </c>
      <c r="C64" s="184"/>
      <c r="D64" s="185"/>
      <c r="E64" s="186">
        <f>C64</f>
        <v>0</v>
      </c>
    </row>
    <row r="65" spans="1:5" ht="12" thickBot="1">
      <c r="A65" s="40">
        <v>40</v>
      </c>
      <c r="B65" s="104" t="s">
        <v>60</v>
      </c>
      <c r="C65" s="168">
        <f>C63-C64</f>
        <v>103199.12999999999</v>
      </c>
      <c r="D65" s="169">
        <f>D63</f>
        <v>-1493.81</v>
      </c>
      <c r="E65" s="170">
        <f>C65+D65</f>
        <v>101705.31999999999</v>
      </c>
    </row>
    <row r="66" spans="1:5" s="27" customFormat="1" ht="12" thickBot="1">
      <c r="A66" s="40">
        <v>41</v>
      </c>
      <c r="B66" s="105" t="s">
        <v>61</v>
      </c>
      <c r="C66" s="187"/>
      <c r="D66" s="188"/>
      <c r="E66" s="189">
        <f>C66</f>
        <v>0</v>
      </c>
    </row>
    <row r="67" spans="1:5" ht="12" thickBot="1">
      <c r="A67" s="64">
        <v>42</v>
      </c>
      <c r="B67" s="106" t="s">
        <v>62</v>
      </c>
      <c r="C67" s="190">
        <f>C65+C66</f>
        <v>103199.12999999999</v>
      </c>
      <c r="D67" s="190">
        <f>D65</f>
        <v>-1493.81</v>
      </c>
      <c r="E67" s="191">
        <f>C67+D67</f>
        <v>101705.31999999999</v>
      </c>
    </row>
    <row r="68" spans="1:5" ht="12" thickTop="1">
      <c r="A68" s="28"/>
      <c r="C68" s="29"/>
      <c r="D68" s="29"/>
      <c r="E68" s="66"/>
    </row>
    <row r="69" spans="1:5">
      <c r="A69" s="30"/>
      <c r="B69" s="31" t="s">
        <v>107</v>
      </c>
      <c r="C69" s="31"/>
      <c r="D69" s="31"/>
      <c r="E69" s="67"/>
    </row>
    <row r="70" spans="1:5">
      <c r="A70" s="30"/>
      <c r="B70" s="31"/>
      <c r="C70" s="31"/>
      <c r="D70" s="31"/>
      <c r="E70" s="67"/>
    </row>
    <row r="71" spans="1:5">
      <c r="A71" s="30"/>
      <c r="B71" s="31"/>
      <c r="C71" s="31"/>
      <c r="D71" s="31"/>
      <c r="E71" s="67"/>
    </row>
    <row r="72" spans="1:5">
      <c r="A72" s="31"/>
      <c r="B72" s="31"/>
      <c r="C72" s="31"/>
      <c r="D72" s="31"/>
      <c r="E72" s="67"/>
    </row>
    <row r="73" spans="1:5">
      <c r="A73" s="31"/>
    </row>
  </sheetData>
  <sheetProtection formatCells="0" formatColumns="0" formatRows="0"/>
  <dataValidations count="1">
    <dataValidation type="decimal" allowBlank="1" showInputMessage="1" showErrorMessage="1" sqref="C7:D7 C9:D15 C17:D23 C26:D32 C37:D44 C47:D52 C58:C60 C64 C66" xr:uid="{7B635D99-85CB-4C0E-A59E-29030CE1D2D6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2025-07-15T07:22:12Z</dcterms:modified>
</cp:coreProperties>
</file>